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Záloha PC 6.5.2016\Foto R 48\R 48\Bureš\Tělocvična Řečkovice\"/>
    </mc:Choice>
  </mc:AlternateContent>
  <xr:revisionPtr revIDLastSave="0" documentId="13_ncr:11_{097DD693-2BEA-4B12-8B04-71A900322569}" xr6:coauthVersionLast="47" xr6:coauthVersionMax="47" xr10:uidLastSave="{00000000-0000-0000-0000-000000000000}"/>
  <bookViews>
    <workbookView xWindow="-120" yWindow="-120" windowWidth="29040" windowHeight="1599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D.1.4.3 D.1.4.3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'D.1.4.3 D.1.4.3.1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'D.1.4.3 D.1.4.3.1 Pol'!$A$1:$X$32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G26" i="1"/>
  <c r="G25" i="1"/>
  <c r="I16" i="1"/>
  <c r="I21" i="1" s="1"/>
  <c r="I56" i="1"/>
  <c r="I55" i="1"/>
  <c r="I54" i="1"/>
  <c r="I53" i="1"/>
  <c r="I52" i="1"/>
  <c r="G27" i="12"/>
  <c r="G23" i="12"/>
  <c r="G18" i="12"/>
  <c r="G10" i="12"/>
  <c r="G11" i="12"/>
  <c r="G8" i="12"/>
  <c r="G30" i="12"/>
  <c r="G29" i="12"/>
  <c r="G28" i="12"/>
  <c r="G25" i="12"/>
  <c r="G24" i="12"/>
  <c r="G21" i="12"/>
  <c r="G20" i="12"/>
  <c r="G19" i="12"/>
  <c r="G17" i="12"/>
  <c r="G16" i="12"/>
  <c r="G15" i="12"/>
  <c r="G12" i="12"/>
  <c r="G9" i="12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I57" i="1" l="1"/>
  <c r="J52" i="1" s="1"/>
  <c r="J39" i="1"/>
  <c r="J42" i="1" s="1"/>
  <c r="J40" i="1"/>
  <c r="J56" i="1" l="1"/>
  <c r="J54" i="1"/>
  <c r="J53" i="1"/>
  <c r="J55" i="1"/>
  <c r="J5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Rostislav Forejt</author>
  </authors>
  <commentList>
    <comment ref="S6" authorId="0" shapeId="0" xr:uid="{AB58B9C9-9FDA-4BCC-86B7-8EEFBE121AD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33C143C-213E-4D8B-B8BB-4D5D19A2D71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<sst xmlns="http://schemas.openxmlformats.org/spreadsheetml/2006/main" count="274" uniqueCount="151">
  <si>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</si>
  <si>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</si>
  <si>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</si>
  <si>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</si>
  <si>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</si>
  <si>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</si>
  <si>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</si>
  <si>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</si>
  <si>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</si>
  <si>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</si>
  <si>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</si>
  <si>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</si>
  <si>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</si>
  <si>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</si>
  <si>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</si>
  <si>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</si>
  <si>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</si>
  <si>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</si>
  <si>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</si>
  <si>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</si>
  <si>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</si>
  <si>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</si>
  <si>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</si>
  <si>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</si>
  <si>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</si>
  <si>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</si>
  <si>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</si>
  <si>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</si>
  <si>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</si>
  <si>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</si>
  <si>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</si>
  <si>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</si>
  <si>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</si>
  <si>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</si>
  <si>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</si>
  <si>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</si>
  <si>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</si>
  <si>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</si>
  <si>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</si>
  <si>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</si>
  <si>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</si>
  <si>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</si>
  <si>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</si>
  <si>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D.1.4.3.1</t>
  </si>
  <si>
    <t>Stavební práce pro vytápění</t>
  </si>
  <si>
    <t>D.1.4.3</t>
  </si>
  <si>
    <t>Rekonstrukce vytápění</t>
  </si>
  <si>
    <t>Objekt:</t>
  </si>
  <si>
    <t>Rozpočet:</t>
  </si>
  <si>
    <t>Rostislav Forejt</t>
  </si>
  <si>
    <t>14-23</t>
  </si>
  <si>
    <t>REKONSTRUKCE ŤELOCVIČNY ZŠ NOVOMĚSTSKÁ 21, BRNO</t>
  </si>
  <si>
    <t>Statutární město Brno - Statutární město Brno, městská část Brno-Řečkovice a Mokrá Hora</t>
  </si>
  <si>
    <t>Palackého nám. 11</t>
  </si>
  <si>
    <t>Brno</t>
  </si>
  <si>
    <t>62100</t>
  </si>
  <si>
    <t>44992785</t>
  </si>
  <si>
    <t>CZ44992785</t>
  </si>
  <si>
    <t>Stavba</t>
  </si>
  <si>
    <t>Celkem za stavbu</t>
  </si>
  <si>
    <t>CZK</t>
  </si>
  <si>
    <t>#POPS</t>
  </si>
  <si>
    <t>Popis stavby: 14-23 - REKONSTRUKCE ŤELOCVIČNY ZŠ NOVOMĚSTSKÁ 21, BRNO</t>
  </si>
  <si>
    <t>#POPO</t>
  </si>
  <si>
    <t>Popis objektu: D.1.4.3 - Rekonstrukce vytápění</t>
  </si>
  <si>
    <t>#POPR</t>
  </si>
  <si>
    <t>Popis rozpočtu: D.1.4.3.1 - Stavební práce pro vytápění</t>
  </si>
  <si>
    <t>Rekapitulace dílů</t>
  </si>
  <si>
    <t>Typ dílu</t>
  </si>
  <si>
    <t>61</t>
  </si>
  <si>
    <t>Úpravy povrchů vnitřní</t>
  </si>
  <si>
    <t>96</t>
  </si>
  <si>
    <t>Bourání konstrukcí</t>
  </si>
  <si>
    <t>771</t>
  </si>
  <si>
    <t>Podlahy z dlaždic a obklady</t>
  </si>
  <si>
    <t>781</t>
  </si>
  <si>
    <t>Obklady keramické</t>
  </si>
  <si>
    <t>M46</t>
  </si>
  <si>
    <t>Zemní práce při montážích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</si>
  <si>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</si>
  <si>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</si>
  <si>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</si>
  <si>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</si>
  <si>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</si>
  <si>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</si>
  <si>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</si>
  <si>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</si>
  <si>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</si>
  <si>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</si>
  <si>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</si>
  <si>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</si>
  <si>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</si>
  <si>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</si>
  <si>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</si>
  <si>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</si>
  <si>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</si>
  <si>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</si>
  <si>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</si>
  <si>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</si>
  <si>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</si>
  <si>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</si>
  <si>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</si>
  <si>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</si>
  <si>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</si>
  <si>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</si>
  <si>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</si>
  <si>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</si>
  <si>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</si>
  <si>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612421231</t>
  </si>
  <si>
    <t>Oprava vápen.omítek stěn do 10 % pl. - štukových</t>
  </si>
  <si>
    <t>m2</t>
  </si>
  <si>
    <t>RTS 23/ II</t>
  </si>
  <si>
    <t>Práce</t>
  </si>
  <si>
    <t>POL1_</t>
  </si>
  <si>
    <t>965048115</t>
  </si>
  <si>
    <t>Dočištění povrchu po vybourání dlažeb, tmel do 15%</t>
  </si>
  <si>
    <t>965081713</t>
  </si>
  <si>
    <t>Bourání dlažeb keramických tl.10 mm, nad 1 m2 ručně, dlaždice keramické</t>
  </si>
  <si>
    <t>5*0,2*2</t>
  </si>
  <si>
    <t>VV</t>
  </si>
  <si>
    <t>4*0,2*2</t>
  </si>
  <si>
    <t>974031154</t>
  </si>
  <si>
    <t>Vysekání rýh ve zdi cihelné 10 x 15 cm</t>
  </si>
  <si>
    <t>m</t>
  </si>
  <si>
    <t>974042564</t>
  </si>
  <si>
    <t>Vysekání rýh v podlaze betonové, 15x15 cm</t>
  </si>
  <si>
    <t>978059611</t>
  </si>
  <si>
    <t>Odsekání vnějších obkladů stěn do 1 m2</t>
  </si>
  <si>
    <t>771212112</t>
  </si>
  <si>
    <t>Kladení dlažby keramické do TM, vel. do 200x200 mm</t>
  </si>
  <si>
    <t>771579793</t>
  </si>
  <si>
    <t>Příplatek za spárovací hmotu - plošně,keram.dlažba</t>
  </si>
  <si>
    <t>597623131</t>
  </si>
  <si>
    <t xml:space="preserve">Dlaždice  200 x 200 mm barva dle výběru ivestora </t>
  </si>
  <si>
    <t>SPCM</t>
  </si>
  <si>
    <t>Specifikace</t>
  </si>
  <si>
    <t>POL3_</t>
  </si>
  <si>
    <t>3,6*1,15</t>
  </si>
  <si>
    <t>781475114</t>
  </si>
  <si>
    <t>Obklad vnitřní stěn keramický, do tmele, 20x20 cm</t>
  </si>
  <si>
    <t>597813600</t>
  </si>
  <si>
    <t>Obkládačka Color One 200 x 200 mm bílá mat</t>
  </si>
  <si>
    <t>1*1,15</t>
  </si>
  <si>
    <t>460680042</t>
  </si>
  <si>
    <t>Průraz zdivem v betonové zdi tloušťky 30 cm plochy do 0,25 m2</t>
  </si>
  <si>
    <t>kus</t>
  </si>
  <si>
    <t>460680021</t>
  </si>
  <si>
    <t>Průraz zdivem v cihlové zdi tloušťky 15 cm plochy do 0,09 m2</t>
  </si>
  <si>
    <t>460680022</t>
  </si>
  <si>
    <t>Průraz zdivem v cihlové zdi tloušťky 30 cm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</si>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</sst>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opLeftCell="B4" zoomScaleNormal="100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5" t="s">
        <v>24</v>
      </c>
      <c r="C2" s="116"/>
      <c r="D2" s="117" t="s">
        <v>50</v>
      </c>
      <c r="E2" s="118" t="s">
        <v>51</v>
      </c>
      <c r="F2" s="119"/>
      <c r="G2" s="119"/>
      <c r="H2" s="119"/>
      <c r="I2" s="119"/>
      <c r="J2" s="120"/>
      <c r="O2" s="1"/>
    </row>
    <row r="3" spans="1:15" ht="27" customHeight="1" x14ac:dyDescent="0.2">
      <c r="A3" s="2"/>
      <c r="B3" s="121" t="s">
        <v>47</v>
      </c>
      <c r="C3" s="116"/>
      <c r="D3" s="122" t="s">
        <v>45</v>
      </c>
      <c r="E3" s="123" t="s">
        <v>46</v>
      </c>
      <c r="F3" s="124"/>
      <c r="G3" s="124"/>
      <c r="H3" s="124"/>
      <c r="I3" s="124"/>
      <c r="J3" s="125"/>
    </row>
    <row r="4" spans="1:15" ht="23.25" customHeight="1" x14ac:dyDescent="0.2">
      <c r="A4" s="112">
        <v>173086</v>
      </c>
      <c r="B4" s="126" t="s">
        <v>48</v>
      </c>
      <c r="C4" s="127"/>
      <c r="D4" s="128" t="s">
        <v>43</v>
      </c>
      <c r="E4" s="129" t="s">
        <v>44</v>
      </c>
      <c r="F4" s="130"/>
      <c r="G4" s="130"/>
      <c r="H4" s="130"/>
      <c r="I4" s="130"/>
      <c r="J4" s="131"/>
    </row>
    <row r="5" spans="1:15" ht="24" customHeight="1" x14ac:dyDescent="0.2">
      <c r="A5" s="2"/>
      <c r="B5" s="31" t="s">
        <v>23</v>
      </c>
      <c r="D5" s="132" t="s">
        <v>52</v>
      </c>
      <c r="E5" s="95"/>
      <c r="F5" s="95"/>
      <c r="G5" s="95"/>
      <c r="H5" s="18" t="s">
        <v>42</v>
      </c>
      <c r="I5" s="134" t="s">
        <v>56</v>
      </c>
      <c r="J5" s="8"/>
    </row>
    <row r="6" spans="1:15" ht="15.75" customHeight="1" x14ac:dyDescent="0.2">
      <c r="A6" s="2"/>
      <c r="B6" s="28"/>
      <c r="C6" s="55"/>
      <c r="D6" s="114" t="s">
        <v>53</v>
      </c>
      <c r="E6" s="96"/>
      <c r="F6" s="96"/>
      <c r="G6" s="96"/>
      <c r="H6" s="18" t="s">
        <v>36</v>
      </c>
      <c r="I6" s="134" t="s">
        <v>57</v>
      </c>
      <c r="J6" s="8"/>
    </row>
    <row r="7" spans="1:15" ht="15.75" customHeight="1" x14ac:dyDescent="0.2">
      <c r="A7" s="2"/>
      <c r="B7" s="29"/>
      <c r="C7" s="56"/>
      <c r="D7" s="113" t="s">
        <v>55</v>
      </c>
      <c r="E7" s="133" t="s">
        <v>54</v>
      </c>
      <c r="F7" s="97"/>
      <c r="G7" s="9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87"/>
      <c r="E11" s="87"/>
      <c r="F11" s="87"/>
      <c r="G11" s="87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92"/>
      <c r="E12" s="92"/>
      <c r="F12" s="92"/>
      <c r="G12" s="92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93"/>
      <c r="F13" s="94"/>
      <c r="G13" s="9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I57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">
      <c r="A19" s="196" t="s">
        <v>79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">
      <c r="A20" s="196" t="s">
        <v>80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3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01">
        <v>0</v>
      </c>
      <c r="H23" s="102"/>
      <c r="I23" s="102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9">
        <v>0</v>
      </c>
      <c r="H24" s="100"/>
      <c r="I24" s="100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1">
        <f>I21</f>
        <v>0</v>
      </c>
      <c r="H25" s="102"/>
      <c r="I25" s="102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ZakladDPHZakl*0.21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v>16970.96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/>
      <c r="B29" s="166" t="s">
        <v>37</v>
      </c>
      <c r="C29" s="173"/>
      <c r="D29" s="173"/>
      <c r="E29" s="173"/>
      <c r="F29" s="174"/>
      <c r="G29" s="170">
        <f>SUM(G23:I27)</f>
        <v>0</v>
      </c>
      <c r="H29" s="170"/>
      <c r="I29" s="170"/>
      <c r="J29" s="175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4"/>
      <c r="E34" s="105"/>
      <c r="G34" s="106"/>
      <c r="H34" s="107"/>
      <c r="I34" s="107"/>
      <c r="J34" s="25"/>
    </row>
    <row r="35" spans="1:10" ht="12.75" customHeight="1" x14ac:dyDescent="0.2">
      <c r="A35" s="2"/>
      <c r="B35" s="2"/>
      <c r="D35" s="98" t="s">
        <v>2</v>
      </c>
      <c r="E35" s="9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58</v>
      </c>
      <c r="C39" s="148"/>
      <c r="D39" s="148"/>
      <c r="E39" s="148"/>
      <c r="F39" s="149">
        <v>0</v>
      </c>
      <c r="G39" s="150">
        <v>16970.96</v>
      </c>
      <c r="H39" s="151">
        <v>3563.9</v>
      </c>
      <c r="I39" s="151">
        <v>20534.86</v>
      </c>
      <c r="J39" s="152">
        <f>IF(_xlfn.SINGLE(CenaCelkemVypocet)=0,"",I39/_xlfn.SINGLE(CenaCelkemVypocet)*100)</f>
        <v>100</v>
      </c>
    </row>
    <row r="40" spans="1:10" ht="25.5" hidden="1" customHeight="1" x14ac:dyDescent="0.2">
      <c r="A40" s="137">
        <v>2</v>
      </c>
      <c r="B40" s="153" t="s">
        <v>45</v>
      </c>
      <c r="C40" s="154" t="s">
        <v>46</v>
      </c>
      <c r="D40" s="154"/>
      <c r="E40" s="154"/>
      <c r="F40" s="155">
        <v>0</v>
      </c>
      <c r="G40" s="156">
        <v>16970.96</v>
      </c>
      <c r="H40" s="156">
        <v>3563.9</v>
      </c>
      <c r="I40" s="156">
        <v>20534.86</v>
      </c>
      <c r="J40" s="157">
        <f>IF(_xlfn.SINGLE(CenaCelkemVypocet)=0,"",I40/_xlfn.SINGLE(CenaCelkemVypocet)*100)</f>
        <v>100</v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v>0</v>
      </c>
      <c r="G41" s="151">
        <v>16970.96</v>
      </c>
      <c r="H41" s="151">
        <v>3563.9</v>
      </c>
      <c r="I41" s="151">
        <v>20534.86</v>
      </c>
      <c r="J41" s="152">
        <f>IF(_xlfn.SINGLE(CenaCelkemVypocet)=0,"",I41/_xlfn.SINGLE(CenaCelkemVypocet)*100)</f>
        <v>100</v>
      </c>
    </row>
    <row r="42" spans="1:10" ht="25.5" hidden="1" customHeight="1" x14ac:dyDescent="0.2">
      <c r="A42" s="137"/>
      <c r="B42" s="160" t="s">
        <v>59</v>
      </c>
      <c r="C42" s="161"/>
      <c r="D42" s="161"/>
      <c r="E42" s="162"/>
      <c r="F42" s="163">
        <f>SUMIF(A39:A41,"=1",F39:F41)</f>
        <v>0</v>
      </c>
      <c r="G42" s="164">
        <f>SUMIF(A39:A41,"=1",G39:G41)</f>
        <v>16970.96</v>
      </c>
      <c r="H42" s="164">
        <f>SUMIF(A39:A41,"=1",H39:H41)</f>
        <v>3563.9</v>
      </c>
      <c r="I42" s="164">
        <f>SUMIF(A39:A41,"=1",I39:I41)</f>
        <v>20534.86</v>
      </c>
      <c r="J42" s="165">
        <f>SUMIF(A39:A41,"=1",J39:J41)</f>
        <v>100</v>
      </c>
    </row>
    <row r="44" spans="1:10" x14ac:dyDescent="0.2">
      <c r="A44" t="s">
        <v>61</v>
      </c>
      <c r="B44" t="s">
        <v>62</v>
      </c>
    </row>
    <row r="45" spans="1:10" x14ac:dyDescent="0.2">
      <c r="A45" t="s">
        <v>63</v>
      </c>
      <c r="B45" t="s">
        <v>64</v>
      </c>
    </row>
    <row r="46" spans="1:10" x14ac:dyDescent="0.2">
      <c r="A46" t="s">
        <v>65</v>
      </c>
      <c r="B46" t="s">
        <v>66</v>
      </c>
    </row>
    <row r="49" spans="1:10" ht="15.75" x14ac:dyDescent="0.25">
      <c r="B49" s="176" t="s">
        <v>67</v>
      </c>
    </row>
    <row r="51" spans="1:10" ht="25.5" customHeight="1" x14ac:dyDescent="0.2">
      <c r="A51" s="178"/>
      <c r="B51" s="181" t="s">
        <v>18</v>
      </c>
      <c r="C51" s="181" t="s">
        <v>6</v>
      </c>
      <c r="D51" s="182"/>
      <c r="E51" s="182"/>
      <c r="F51" s="183" t="s">
        <v>68</v>
      </c>
      <c r="G51" s="183"/>
      <c r="H51" s="183"/>
      <c r="I51" s="183" t="s">
        <v>31</v>
      </c>
      <c r="J51" s="183" t="s">
        <v>0</v>
      </c>
    </row>
    <row r="52" spans="1:10" ht="36.75" customHeight="1" x14ac:dyDescent="0.2">
      <c r="A52" s="179"/>
      <c r="B52" s="184" t="s">
        <v>69</v>
      </c>
      <c r="C52" s="185" t="s">
        <v>70</v>
      </c>
      <c r="D52" s="186"/>
      <c r="E52" s="186"/>
      <c r="F52" s="194" t="s">
        <v>26</v>
      </c>
      <c r="G52" s="187"/>
      <c r="H52" s="187"/>
      <c r="I52" s="187">
        <f>'D.1.4.3 D.1.4.3.1 Pol'!G8</f>
        <v>0</v>
      </c>
      <c r="J52" s="192" t="str">
        <f>IF(I57=0,"",I52/I57*100)</f>
        <v/>
      </c>
    </row>
    <row r="53" spans="1:10" ht="36.75" customHeight="1" x14ac:dyDescent="0.2">
      <c r="A53" s="179"/>
      <c r="B53" s="184" t="s">
        <v>71</v>
      </c>
      <c r="C53" s="185" t="s">
        <v>72</v>
      </c>
      <c r="D53" s="186"/>
      <c r="E53" s="186"/>
      <c r="F53" s="194" t="s">
        <v>26</v>
      </c>
      <c r="G53" s="187"/>
      <c r="H53" s="187"/>
      <c r="I53" s="187">
        <f>'D.1.4.3 D.1.4.3.1 Pol'!G10</f>
        <v>0</v>
      </c>
      <c r="J53" s="192" t="str">
        <f>IF(I57=0,"",I53/I57*100)</f>
        <v/>
      </c>
    </row>
    <row r="54" spans="1:10" ht="36.75" customHeight="1" x14ac:dyDescent="0.2">
      <c r="A54" s="179"/>
      <c r="B54" s="184" t="s">
        <v>73</v>
      </c>
      <c r="C54" s="185" t="s">
        <v>74</v>
      </c>
      <c r="D54" s="186"/>
      <c r="E54" s="186"/>
      <c r="F54" s="194" t="s">
        <v>27</v>
      </c>
      <c r="G54" s="187"/>
      <c r="H54" s="187"/>
      <c r="I54" s="187">
        <f>'D.1.4.3 D.1.4.3.1 Pol'!G18</f>
        <v>0</v>
      </c>
      <c r="J54" s="192" t="str">
        <f>IF(I57=0,"",I54/I57*100)</f>
        <v/>
      </c>
    </row>
    <row r="55" spans="1:10" ht="36.75" customHeight="1" x14ac:dyDescent="0.2">
      <c r="A55" s="179"/>
      <c r="B55" s="184" t="s">
        <v>75</v>
      </c>
      <c r="C55" s="185" t="s">
        <v>76</v>
      </c>
      <c r="D55" s="186"/>
      <c r="E55" s="186"/>
      <c r="F55" s="194" t="s">
        <v>27</v>
      </c>
      <c r="G55" s="187"/>
      <c r="H55" s="187"/>
      <c r="I55" s="187">
        <f>'D.1.4.3 D.1.4.3.1 Pol'!G23</f>
        <v>0</v>
      </c>
      <c r="J55" s="192" t="str">
        <f>IF(I57=0,"",I55/I57*100)</f>
        <v/>
      </c>
    </row>
    <row r="56" spans="1:10" ht="36.75" customHeight="1" x14ac:dyDescent="0.2">
      <c r="A56" s="179"/>
      <c r="B56" s="184" t="s">
        <v>77</v>
      </c>
      <c r="C56" s="185" t="s">
        <v>78</v>
      </c>
      <c r="D56" s="186"/>
      <c r="E56" s="186"/>
      <c r="F56" s="194" t="s">
        <v>28</v>
      </c>
      <c r="G56" s="187"/>
      <c r="H56" s="187"/>
      <c r="I56" s="187">
        <f>'D.1.4.3 D.1.4.3.1 Pol'!G27</f>
        <v>0</v>
      </c>
      <c r="J56" s="192" t="str">
        <f>IF(I57=0,"",I56/I57*100)</f>
        <v/>
      </c>
    </row>
    <row r="57" spans="1:10" ht="25.5" customHeight="1" x14ac:dyDescent="0.2">
      <c r="A57" s="180"/>
      <c r="B57" s="188" t="s">
        <v>1</v>
      </c>
      <c r="C57" s="189"/>
      <c r="D57" s="190"/>
      <c r="E57" s="190"/>
      <c r="F57" s="195"/>
      <c r="G57" s="191"/>
      <c r="H57" s="191"/>
      <c r="I57" s="191">
        <f>SUM(I52:I56)</f>
        <v>0</v>
      </c>
      <c r="J57" s="193">
        <f>SUM(J52:J56)</f>
        <v>0</v>
      </c>
    </row>
    <row r="58" spans="1:10" x14ac:dyDescent="0.2">
      <c r="F58" s="135"/>
      <c r="G58" s="135"/>
      <c r="H58" s="135"/>
      <c r="I58" s="135"/>
      <c r="J58" s="136"/>
    </row>
    <row r="59" spans="1:10" x14ac:dyDescent="0.2">
      <c r="F59" s="135"/>
      <c r="G59" s="135"/>
      <c r="H59" s="135"/>
      <c r="I59" s="135"/>
      <c r="J59" s="136"/>
    </row>
    <row r="60" spans="1:10" x14ac:dyDescent="0.2">
      <c r="F60" s="135"/>
      <c r="G60" s="135"/>
      <c r="H60" s="135"/>
      <c r="I60" s="135"/>
      <c r="J60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3:E53"/>
    <mergeCell ref="C54:E54"/>
    <mergeCell ref="C55:E55"/>
    <mergeCell ref="C56:E56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8" t="s">
        <v>7</v>
      </c>
      <c r="B1" s="108"/>
      <c r="C1" s="109"/>
      <c r="D1" s="108"/>
      <c r="E1" s="108"/>
      <c r="F1" s="108"/>
      <c r="G1" s="108"/>
    </row>
    <row r="2" spans="1:7" ht="24.95" customHeight="1" x14ac:dyDescent="0.2">
      <c r="A2" s="50" t="s">
        <v>8</v>
      </c>
      <c r="B2" s="49"/>
      <c r="C2" s="110"/>
      <c r="D2" s="110"/>
      <c r="E2" s="110"/>
      <c r="F2" s="110"/>
      <c r="G2" s="111"/>
    </row>
    <row r="3" spans="1:7" ht="24.95" customHeight="1" x14ac:dyDescent="0.2">
      <c r="A3" s="50" t="s">
        <v>9</v>
      </c>
      <c r="B3" s="49"/>
      <c r="C3" s="110"/>
      <c r="D3" s="110"/>
      <c r="E3" s="110"/>
      <c r="F3" s="110"/>
      <c r="G3" s="111"/>
    </row>
    <row r="4" spans="1:7" ht="24.95" customHeight="1" x14ac:dyDescent="0.2">
      <c r="A4" s="50" t="s">
        <v>10</v>
      </c>
      <c r="B4" s="49"/>
      <c r="C4" s="110"/>
      <c r="D4" s="110"/>
      <c r="E4" s="110"/>
      <c r="F4" s="110"/>
      <c r="G4" s="11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48564-58BD-4053-B15F-875530828CCD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75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81</v>
      </c>
    </row>
    <row r="2" spans="1:60" ht="24.95" customHeight="1" x14ac:dyDescent="0.2">
      <c r="A2" s="198" t="s">
        <v>8</v>
      </c>
      <c r="B2" s="49" t="s">
        <v>50</v>
      </c>
      <c r="C2" s="201" t="s">
        <v>51</v>
      </c>
      <c r="D2" s="199"/>
      <c r="E2" s="199"/>
      <c r="F2" s="199"/>
      <c r="G2" s="200"/>
      <c r="AG2" t="s">
        <v>82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82</v>
      </c>
      <c r="AG3" t="s">
        <v>83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84</v>
      </c>
    </row>
    <row r="5" spans="1:60" x14ac:dyDescent="0.2">
      <c r="D5" s="10"/>
    </row>
    <row r="6" spans="1:60" ht="38.25" x14ac:dyDescent="0.2">
      <c r="A6" s="208" t="s">
        <v>85</v>
      </c>
      <c r="B6" s="210" t="s">
        <v>86</v>
      </c>
      <c r="C6" s="210" t="s">
        <v>87</v>
      </c>
      <c r="D6" s="209" t="s">
        <v>88</v>
      </c>
      <c r="E6" s="208" t="s">
        <v>89</v>
      </c>
      <c r="F6" s="207" t="s">
        <v>90</v>
      </c>
      <c r="G6" s="208" t="s">
        <v>31</v>
      </c>
      <c r="H6" s="211" t="s">
        <v>32</v>
      </c>
      <c r="I6" s="211" t="s">
        <v>91</v>
      </c>
      <c r="J6" s="211" t="s">
        <v>33</v>
      </c>
      <c r="K6" s="211" t="s">
        <v>92</v>
      </c>
      <c r="L6" s="211" t="s">
        <v>93</v>
      </c>
      <c r="M6" s="211" t="s">
        <v>94</v>
      </c>
      <c r="N6" s="211" t="s">
        <v>95</v>
      </c>
      <c r="O6" s="211" t="s">
        <v>96</v>
      </c>
      <c r="P6" s="211" t="s">
        <v>97</v>
      </c>
      <c r="Q6" s="211" t="s">
        <v>98</v>
      </c>
      <c r="R6" s="211" t="s">
        <v>99</v>
      </c>
      <c r="S6" s="211" t="s">
        <v>100</v>
      </c>
      <c r="T6" s="211" t="s">
        <v>101</v>
      </c>
      <c r="U6" s="211" t="s">
        <v>102</v>
      </c>
      <c r="V6" s="211" t="s">
        <v>103</v>
      </c>
      <c r="W6" s="211" t="s">
        <v>104</v>
      </c>
      <c r="X6" s="211" t="s">
        <v>105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">
      <c r="A8" s="223" t="s">
        <v>106</v>
      </c>
      <c r="B8" s="224" t="s">
        <v>69</v>
      </c>
      <c r="C8" s="241" t="s">
        <v>70</v>
      </c>
      <c r="D8" s="225"/>
      <c r="E8" s="226"/>
      <c r="F8" s="227"/>
      <c r="G8" s="228">
        <f>G9</f>
        <v>0</v>
      </c>
      <c r="H8" s="222"/>
      <c r="I8" s="222">
        <v>7.03</v>
      </c>
      <c r="J8" s="222"/>
      <c r="K8" s="222">
        <v>97.97</v>
      </c>
      <c r="L8" s="222"/>
      <c r="M8" s="222"/>
      <c r="N8" s="221"/>
      <c r="O8" s="221"/>
      <c r="P8" s="221"/>
      <c r="Q8" s="221"/>
      <c r="R8" s="222"/>
      <c r="S8" s="222"/>
      <c r="T8" s="222"/>
      <c r="U8" s="222"/>
      <c r="V8" s="222"/>
      <c r="W8" s="222"/>
      <c r="X8" s="222"/>
      <c r="AG8" t="s">
        <v>107</v>
      </c>
    </row>
    <row r="9" spans="1:60" x14ac:dyDescent="0.2">
      <c r="A9" s="235">
        <v>1</v>
      </c>
      <c r="B9" s="236" t="s">
        <v>108</v>
      </c>
      <c r="C9" s="242" t="s">
        <v>109</v>
      </c>
      <c r="D9" s="237" t="s">
        <v>110</v>
      </c>
      <c r="E9" s="238">
        <v>1</v>
      </c>
      <c r="F9" s="239">
        <v>0</v>
      </c>
      <c r="G9" s="240">
        <f>E9*F9</f>
        <v>0</v>
      </c>
      <c r="H9" s="218">
        <v>7.03</v>
      </c>
      <c r="I9" s="218">
        <v>7.03</v>
      </c>
      <c r="J9" s="218">
        <v>97.97</v>
      </c>
      <c r="K9" s="218">
        <v>97.97</v>
      </c>
      <c r="L9" s="218">
        <v>21</v>
      </c>
      <c r="M9" s="218">
        <v>127.05</v>
      </c>
      <c r="N9" s="217">
        <v>5.4299999999999999E-3</v>
      </c>
      <c r="O9" s="217">
        <v>5.4299999999999999E-3</v>
      </c>
      <c r="P9" s="217">
        <v>0</v>
      </c>
      <c r="Q9" s="217">
        <v>0</v>
      </c>
      <c r="R9" s="218"/>
      <c r="S9" s="218" t="s">
        <v>111</v>
      </c>
      <c r="T9" s="218" t="s">
        <v>111</v>
      </c>
      <c r="U9" s="218">
        <v>0.16941999999999999</v>
      </c>
      <c r="V9" s="218">
        <v>0.16941999999999999</v>
      </c>
      <c r="W9" s="218"/>
      <c r="X9" s="218" t="s">
        <v>112</v>
      </c>
      <c r="Y9" s="212"/>
      <c r="Z9" s="212"/>
      <c r="AA9" s="212"/>
      <c r="AB9" s="212"/>
      <c r="AC9" s="212"/>
      <c r="AD9" s="212"/>
      <c r="AE9" s="212"/>
      <c r="AF9" s="212"/>
      <c r="AG9" s="212" t="s">
        <v>113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">
      <c r="A10" s="223" t="s">
        <v>106</v>
      </c>
      <c r="B10" s="224" t="s">
        <v>71</v>
      </c>
      <c r="C10" s="241" t="s">
        <v>72</v>
      </c>
      <c r="D10" s="225"/>
      <c r="E10" s="226"/>
      <c r="F10" s="227"/>
      <c r="G10" s="228">
        <f>SUM(G11:G17)</f>
        <v>0</v>
      </c>
      <c r="H10" s="222"/>
      <c r="I10" s="222">
        <v>14.35</v>
      </c>
      <c r="J10" s="222"/>
      <c r="K10" s="222">
        <v>8590.67</v>
      </c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AG10" t="s">
        <v>107</v>
      </c>
    </row>
    <row r="11" spans="1:60" x14ac:dyDescent="0.2">
      <c r="A11" s="235">
        <v>2</v>
      </c>
      <c r="B11" s="236" t="s">
        <v>114</v>
      </c>
      <c r="C11" s="242" t="s">
        <v>115</v>
      </c>
      <c r="D11" s="237" t="s">
        <v>110</v>
      </c>
      <c r="E11" s="238">
        <v>3.6</v>
      </c>
      <c r="F11" s="239">
        <v>0</v>
      </c>
      <c r="G11" s="240">
        <f t="shared" ref="G11:G12" si="0">E11*F11</f>
        <v>0</v>
      </c>
      <c r="H11" s="218">
        <v>0</v>
      </c>
      <c r="I11" s="218">
        <v>0</v>
      </c>
      <c r="J11" s="218">
        <v>20.7</v>
      </c>
      <c r="K11" s="218">
        <v>74.52</v>
      </c>
      <c r="L11" s="218">
        <v>21</v>
      </c>
      <c r="M11" s="218">
        <v>90.169199999999989</v>
      </c>
      <c r="N11" s="217">
        <v>0</v>
      </c>
      <c r="O11" s="217">
        <v>0</v>
      </c>
      <c r="P11" s="217">
        <v>5.0000000000000002E-5</v>
      </c>
      <c r="Q11" s="217">
        <v>1.8000000000000001E-4</v>
      </c>
      <c r="R11" s="218"/>
      <c r="S11" s="218" t="s">
        <v>111</v>
      </c>
      <c r="T11" s="218" t="s">
        <v>111</v>
      </c>
      <c r="U11" s="218">
        <v>4.9500000000000002E-2</v>
      </c>
      <c r="V11" s="218">
        <v>0.17820000000000003</v>
      </c>
      <c r="W11" s="218"/>
      <c r="X11" s="218" t="s">
        <v>112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113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x14ac:dyDescent="0.2">
      <c r="A12" s="229">
        <v>3</v>
      </c>
      <c r="B12" s="230" t="s">
        <v>116</v>
      </c>
      <c r="C12" s="243" t="s">
        <v>117</v>
      </c>
      <c r="D12" s="231" t="s">
        <v>110</v>
      </c>
      <c r="E12" s="232">
        <v>3.6</v>
      </c>
      <c r="F12" s="233">
        <v>0</v>
      </c>
      <c r="G12" s="234">
        <f t="shared" si="0"/>
        <v>0</v>
      </c>
      <c r="H12" s="218">
        <v>0</v>
      </c>
      <c r="I12" s="218">
        <v>0</v>
      </c>
      <c r="J12" s="218">
        <v>102.5</v>
      </c>
      <c r="K12" s="218">
        <v>369</v>
      </c>
      <c r="L12" s="218">
        <v>21</v>
      </c>
      <c r="M12" s="218">
        <v>446.49</v>
      </c>
      <c r="N12" s="217">
        <v>0</v>
      </c>
      <c r="O12" s="217">
        <v>0</v>
      </c>
      <c r="P12" s="217">
        <v>0.02</v>
      </c>
      <c r="Q12" s="217">
        <v>7.2000000000000008E-2</v>
      </c>
      <c r="R12" s="218"/>
      <c r="S12" s="218" t="s">
        <v>111</v>
      </c>
      <c r="T12" s="218" t="s">
        <v>111</v>
      </c>
      <c r="U12" s="218">
        <v>0.23</v>
      </c>
      <c r="V12" s="218">
        <v>0.82800000000000007</v>
      </c>
      <c r="W12" s="218"/>
      <c r="X12" s="218" t="s">
        <v>112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113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215"/>
      <c r="B13" s="216"/>
      <c r="C13" s="244" t="s">
        <v>118</v>
      </c>
      <c r="D13" s="219"/>
      <c r="E13" s="220">
        <v>2</v>
      </c>
      <c r="F13" s="218"/>
      <c r="G13" s="218"/>
      <c r="H13" s="218"/>
      <c r="I13" s="218"/>
      <c r="J13" s="218"/>
      <c r="K13" s="218"/>
      <c r="L13" s="218"/>
      <c r="M13" s="218"/>
      <c r="N13" s="217"/>
      <c r="O13" s="217"/>
      <c r="P13" s="217"/>
      <c r="Q13" s="217"/>
      <c r="R13" s="218"/>
      <c r="S13" s="218"/>
      <c r="T13" s="218"/>
      <c r="U13" s="218"/>
      <c r="V13" s="218"/>
      <c r="W13" s="218"/>
      <c r="X13" s="218"/>
      <c r="Y13" s="212"/>
      <c r="Z13" s="212"/>
      <c r="AA13" s="212"/>
      <c r="AB13" s="212"/>
      <c r="AC13" s="212"/>
      <c r="AD13" s="212"/>
      <c r="AE13" s="212"/>
      <c r="AF13" s="212"/>
      <c r="AG13" s="212" t="s">
        <v>119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215"/>
      <c r="B14" s="216"/>
      <c r="C14" s="244" t="s">
        <v>120</v>
      </c>
      <c r="D14" s="219"/>
      <c r="E14" s="220">
        <v>1.6</v>
      </c>
      <c r="F14" s="218"/>
      <c r="G14" s="218"/>
      <c r="H14" s="218"/>
      <c r="I14" s="218"/>
      <c r="J14" s="218"/>
      <c r="K14" s="218"/>
      <c r="L14" s="218"/>
      <c r="M14" s="218"/>
      <c r="N14" s="217"/>
      <c r="O14" s="217"/>
      <c r="P14" s="217"/>
      <c r="Q14" s="217"/>
      <c r="R14" s="218"/>
      <c r="S14" s="218"/>
      <c r="T14" s="218"/>
      <c r="U14" s="218"/>
      <c r="V14" s="218"/>
      <c r="W14" s="218"/>
      <c r="X14" s="218"/>
      <c r="Y14" s="212"/>
      <c r="Z14" s="212"/>
      <c r="AA14" s="212"/>
      <c r="AB14" s="212"/>
      <c r="AC14" s="212"/>
      <c r="AD14" s="212"/>
      <c r="AE14" s="212"/>
      <c r="AF14" s="212"/>
      <c r="AG14" s="212" t="s">
        <v>119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35">
        <v>4</v>
      </c>
      <c r="B15" s="236" t="s">
        <v>121</v>
      </c>
      <c r="C15" s="242" t="s">
        <v>122</v>
      </c>
      <c r="D15" s="237" t="s">
        <v>123</v>
      </c>
      <c r="E15" s="238">
        <v>1</v>
      </c>
      <c r="F15" s="239">
        <v>0</v>
      </c>
      <c r="G15" s="240">
        <f t="shared" ref="G15:G17" si="1">E15*F15</f>
        <v>0</v>
      </c>
      <c r="H15" s="218">
        <v>14.35</v>
      </c>
      <c r="I15" s="218">
        <v>14.35</v>
      </c>
      <c r="J15" s="218">
        <v>175.65</v>
      </c>
      <c r="K15" s="218">
        <v>175.65</v>
      </c>
      <c r="L15" s="218">
        <v>21</v>
      </c>
      <c r="M15" s="218">
        <v>229.9</v>
      </c>
      <c r="N15" s="217">
        <v>4.8999999999999998E-4</v>
      </c>
      <c r="O15" s="217">
        <v>4.8999999999999998E-4</v>
      </c>
      <c r="P15" s="217">
        <v>2.7E-2</v>
      </c>
      <c r="Q15" s="217">
        <v>2.7E-2</v>
      </c>
      <c r="R15" s="218"/>
      <c r="S15" s="218" t="s">
        <v>111</v>
      </c>
      <c r="T15" s="218" t="s">
        <v>111</v>
      </c>
      <c r="U15" s="218">
        <v>0.42199999999999999</v>
      </c>
      <c r="V15" s="218">
        <v>0.42199999999999999</v>
      </c>
      <c r="W15" s="218"/>
      <c r="X15" s="218" t="s">
        <v>112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113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235">
        <v>5</v>
      </c>
      <c r="B16" s="236" t="s">
        <v>124</v>
      </c>
      <c r="C16" s="242" t="s">
        <v>125</v>
      </c>
      <c r="D16" s="237" t="s">
        <v>123</v>
      </c>
      <c r="E16" s="238">
        <v>17</v>
      </c>
      <c r="F16" s="239">
        <v>0</v>
      </c>
      <c r="G16" s="240">
        <f t="shared" si="1"/>
        <v>0</v>
      </c>
      <c r="H16" s="218">
        <v>0</v>
      </c>
      <c r="I16" s="218">
        <v>0</v>
      </c>
      <c r="J16" s="218">
        <v>449</v>
      </c>
      <c r="K16" s="218">
        <v>7633</v>
      </c>
      <c r="L16" s="218">
        <v>21</v>
      </c>
      <c r="M16" s="218">
        <v>9235.93</v>
      </c>
      <c r="N16" s="217">
        <v>0</v>
      </c>
      <c r="O16" s="217">
        <v>0</v>
      </c>
      <c r="P16" s="217">
        <v>0.05</v>
      </c>
      <c r="Q16" s="217">
        <v>0.85000000000000009</v>
      </c>
      <c r="R16" s="218"/>
      <c r="S16" s="218" t="s">
        <v>111</v>
      </c>
      <c r="T16" s="218" t="s">
        <v>111</v>
      </c>
      <c r="U16" s="218">
        <v>1.1040000000000001</v>
      </c>
      <c r="V16" s="218">
        <v>18.768000000000001</v>
      </c>
      <c r="W16" s="218"/>
      <c r="X16" s="218" t="s">
        <v>112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113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35">
        <v>6</v>
      </c>
      <c r="B17" s="236" t="s">
        <v>126</v>
      </c>
      <c r="C17" s="242" t="s">
        <v>127</v>
      </c>
      <c r="D17" s="237" t="s">
        <v>110</v>
      </c>
      <c r="E17" s="238">
        <v>1</v>
      </c>
      <c r="F17" s="239">
        <v>0</v>
      </c>
      <c r="G17" s="240">
        <f t="shared" si="1"/>
        <v>0</v>
      </c>
      <c r="H17" s="218">
        <v>0</v>
      </c>
      <c r="I17" s="218">
        <v>0</v>
      </c>
      <c r="J17" s="218">
        <v>338.5</v>
      </c>
      <c r="K17" s="218">
        <v>338.5</v>
      </c>
      <c r="L17" s="218">
        <v>21</v>
      </c>
      <c r="M17" s="218">
        <v>409.58499999999998</v>
      </c>
      <c r="N17" s="217">
        <v>0</v>
      </c>
      <c r="O17" s="217">
        <v>0</v>
      </c>
      <c r="P17" s="217">
        <v>8.8999999999999996E-2</v>
      </c>
      <c r="Q17" s="217">
        <v>8.8999999999999996E-2</v>
      </c>
      <c r="R17" s="218"/>
      <c r="S17" s="218" t="s">
        <v>111</v>
      </c>
      <c r="T17" s="218" t="s">
        <v>111</v>
      </c>
      <c r="U17" s="218">
        <v>0.76</v>
      </c>
      <c r="V17" s="218">
        <v>0.76</v>
      </c>
      <c r="W17" s="218"/>
      <c r="X17" s="218" t="s">
        <v>112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113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23" t="s">
        <v>106</v>
      </c>
      <c r="B18" s="224" t="s">
        <v>73</v>
      </c>
      <c r="C18" s="241" t="s">
        <v>74</v>
      </c>
      <c r="D18" s="225"/>
      <c r="E18" s="226"/>
      <c r="F18" s="227"/>
      <c r="G18" s="228">
        <f>SUM(G19:G21)</f>
        <v>0</v>
      </c>
      <c r="H18" s="222"/>
      <c r="I18" s="222">
        <v>2782.44</v>
      </c>
      <c r="J18" s="222"/>
      <c r="K18" s="222">
        <v>1994.4</v>
      </c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AG18" t="s">
        <v>107</v>
      </c>
    </row>
    <row r="19" spans="1:60" ht="22.5" x14ac:dyDescent="0.2">
      <c r="A19" s="235">
        <v>7</v>
      </c>
      <c r="B19" s="236" t="s">
        <v>128</v>
      </c>
      <c r="C19" s="242" t="s">
        <v>129</v>
      </c>
      <c r="D19" s="237" t="s">
        <v>110</v>
      </c>
      <c r="E19" s="238">
        <v>3.6</v>
      </c>
      <c r="F19" s="239">
        <v>0</v>
      </c>
      <c r="G19" s="240">
        <f t="shared" ref="G19:G21" si="2">E19*F19</f>
        <v>0</v>
      </c>
      <c r="H19" s="218">
        <v>0</v>
      </c>
      <c r="I19" s="218">
        <v>0</v>
      </c>
      <c r="J19" s="218">
        <v>554</v>
      </c>
      <c r="K19" s="218">
        <v>1994.4</v>
      </c>
      <c r="L19" s="218">
        <v>21</v>
      </c>
      <c r="M19" s="218">
        <v>2413.2240000000002</v>
      </c>
      <c r="N19" s="217">
        <v>0</v>
      </c>
      <c r="O19" s="217">
        <v>0</v>
      </c>
      <c r="P19" s="217">
        <v>0</v>
      </c>
      <c r="Q19" s="217">
        <v>0</v>
      </c>
      <c r="R19" s="218"/>
      <c r="S19" s="218" t="s">
        <v>111</v>
      </c>
      <c r="T19" s="218" t="s">
        <v>111</v>
      </c>
      <c r="U19" s="218">
        <v>0.98299999999999998</v>
      </c>
      <c r="V19" s="218">
        <v>3.5388000000000002</v>
      </c>
      <c r="W19" s="218"/>
      <c r="X19" s="218" t="s">
        <v>112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113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35">
        <v>8</v>
      </c>
      <c r="B20" s="236" t="s">
        <v>130</v>
      </c>
      <c r="C20" s="242" t="s">
        <v>131</v>
      </c>
      <c r="D20" s="237" t="s">
        <v>110</v>
      </c>
      <c r="E20" s="238">
        <v>3.6</v>
      </c>
      <c r="F20" s="239">
        <v>0</v>
      </c>
      <c r="G20" s="240">
        <f t="shared" si="2"/>
        <v>0</v>
      </c>
      <c r="H20" s="218">
        <v>16.2</v>
      </c>
      <c r="I20" s="218">
        <v>58.32</v>
      </c>
      <c r="J20" s="218">
        <v>0</v>
      </c>
      <c r="K20" s="218">
        <v>0</v>
      </c>
      <c r="L20" s="218">
        <v>21</v>
      </c>
      <c r="M20" s="218">
        <v>70.5672</v>
      </c>
      <c r="N20" s="217">
        <v>5.9999999999999995E-4</v>
      </c>
      <c r="O20" s="217">
        <v>2.16E-3</v>
      </c>
      <c r="P20" s="217">
        <v>0</v>
      </c>
      <c r="Q20" s="217">
        <v>0</v>
      </c>
      <c r="R20" s="218"/>
      <c r="S20" s="218" t="s">
        <v>111</v>
      </c>
      <c r="T20" s="218" t="s">
        <v>111</v>
      </c>
      <c r="U20" s="218">
        <v>0</v>
      </c>
      <c r="V20" s="218">
        <v>0</v>
      </c>
      <c r="W20" s="218"/>
      <c r="X20" s="218" t="s">
        <v>112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113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">
      <c r="A21" s="229">
        <v>9</v>
      </c>
      <c r="B21" s="230" t="s">
        <v>132</v>
      </c>
      <c r="C21" s="243" t="s">
        <v>133</v>
      </c>
      <c r="D21" s="231" t="s">
        <v>110</v>
      </c>
      <c r="E21" s="232">
        <v>4.1399999999999997</v>
      </c>
      <c r="F21" s="233">
        <v>0</v>
      </c>
      <c r="G21" s="234">
        <f t="shared" si="2"/>
        <v>0</v>
      </c>
      <c r="H21" s="218">
        <v>658</v>
      </c>
      <c r="I21" s="218">
        <v>2724.12</v>
      </c>
      <c r="J21" s="218">
        <v>0</v>
      </c>
      <c r="K21" s="218">
        <v>0</v>
      </c>
      <c r="L21" s="218">
        <v>21</v>
      </c>
      <c r="M21" s="218">
        <v>3296.1851999999999</v>
      </c>
      <c r="N21" s="217">
        <v>1.4200000000000001E-2</v>
      </c>
      <c r="O21" s="217">
        <v>5.8788E-2</v>
      </c>
      <c r="P21" s="217">
        <v>0</v>
      </c>
      <c r="Q21" s="217">
        <v>0</v>
      </c>
      <c r="R21" s="218" t="s">
        <v>134</v>
      </c>
      <c r="S21" s="218" t="s">
        <v>111</v>
      </c>
      <c r="T21" s="218" t="s">
        <v>111</v>
      </c>
      <c r="U21" s="218">
        <v>0</v>
      </c>
      <c r="V21" s="218">
        <v>0</v>
      </c>
      <c r="W21" s="218"/>
      <c r="X21" s="218" t="s">
        <v>135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136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15"/>
      <c r="B22" s="216"/>
      <c r="C22" s="244" t="s">
        <v>137</v>
      </c>
      <c r="D22" s="219"/>
      <c r="E22" s="220">
        <v>4.1399999999999997</v>
      </c>
      <c r="F22" s="218"/>
      <c r="G22" s="218"/>
      <c r="H22" s="218"/>
      <c r="I22" s="218"/>
      <c r="J22" s="218"/>
      <c r="K22" s="218"/>
      <c r="L22" s="218"/>
      <c r="M22" s="218"/>
      <c r="N22" s="217"/>
      <c r="O22" s="217"/>
      <c r="P22" s="217"/>
      <c r="Q22" s="217"/>
      <c r="R22" s="218"/>
      <c r="S22" s="218"/>
      <c r="T22" s="218"/>
      <c r="U22" s="218"/>
      <c r="V22" s="218"/>
      <c r="W22" s="218"/>
      <c r="X22" s="218"/>
      <c r="Y22" s="212"/>
      <c r="Z22" s="212"/>
      <c r="AA22" s="212"/>
      <c r="AB22" s="212"/>
      <c r="AC22" s="212"/>
      <c r="AD22" s="212"/>
      <c r="AE22" s="212"/>
      <c r="AF22" s="212"/>
      <c r="AG22" s="212" t="s">
        <v>119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23" t="s">
        <v>106</v>
      </c>
      <c r="B23" s="224" t="s">
        <v>75</v>
      </c>
      <c r="C23" s="241" t="s">
        <v>76</v>
      </c>
      <c r="D23" s="225"/>
      <c r="E23" s="226"/>
      <c r="F23" s="227"/>
      <c r="G23" s="228">
        <f>SUM(G24:G25)</f>
        <v>0</v>
      </c>
      <c r="H23" s="222"/>
      <c r="I23" s="222">
        <v>613.23</v>
      </c>
      <c r="J23" s="222"/>
      <c r="K23" s="222">
        <v>608.87</v>
      </c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AG23" t="s">
        <v>107</v>
      </c>
    </row>
    <row r="24" spans="1:60" x14ac:dyDescent="0.2">
      <c r="A24" s="235">
        <v>10</v>
      </c>
      <c r="B24" s="236" t="s">
        <v>138</v>
      </c>
      <c r="C24" s="242" t="s">
        <v>139</v>
      </c>
      <c r="D24" s="237" t="s">
        <v>110</v>
      </c>
      <c r="E24" s="238">
        <v>1</v>
      </c>
      <c r="F24" s="239">
        <v>0</v>
      </c>
      <c r="G24" s="240">
        <f t="shared" ref="G24:G25" si="3">E24*F24</f>
        <v>0</v>
      </c>
      <c r="H24" s="218">
        <v>137.13</v>
      </c>
      <c r="I24" s="218">
        <v>137.13</v>
      </c>
      <c r="J24" s="218">
        <v>608.87</v>
      </c>
      <c r="K24" s="218">
        <v>608.87</v>
      </c>
      <c r="L24" s="218">
        <v>21</v>
      </c>
      <c r="M24" s="218">
        <v>902.66</v>
      </c>
      <c r="N24" s="217">
        <v>5.0299999999999997E-3</v>
      </c>
      <c r="O24" s="217">
        <v>5.0299999999999997E-3</v>
      </c>
      <c r="P24" s="217">
        <v>0</v>
      </c>
      <c r="Q24" s="217">
        <v>0</v>
      </c>
      <c r="R24" s="218"/>
      <c r="S24" s="218" t="s">
        <v>111</v>
      </c>
      <c r="T24" s="218" t="s">
        <v>111</v>
      </c>
      <c r="U24" s="218">
        <v>1.0746</v>
      </c>
      <c r="V24" s="218">
        <v>1.0746</v>
      </c>
      <c r="W24" s="218"/>
      <c r="X24" s="218" t="s">
        <v>112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113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29">
        <v>11</v>
      </c>
      <c r="B25" s="230" t="s">
        <v>140</v>
      </c>
      <c r="C25" s="243" t="s">
        <v>141</v>
      </c>
      <c r="D25" s="231" t="s">
        <v>110</v>
      </c>
      <c r="E25" s="232">
        <v>1.1499999999999999</v>
      </c>
      <c r="F25" s="233">
        <v>0</v>
      </c>
      <c r="G25" s="234">
        <f t="shared" si="3"/>
        <v>0</v>
      </c>
      <c r="H25" s="218">
        <v>414</v>
      </c>
      <c r="I25" s="218">
        <v>476.09999999999997</v>
      </c>
      <c r="J25" s="218">
        <v>0</v>
      </c>
      <c r="K25" s="218">
        <v>0</v>
      </c>
      <c r="L25" s="218">
        <v>21</v>
      </c>
      <c r="M25" s="218">
        <v>576.08100000000002</v>
      </c>
      <c r="N25" s="217">
        <v>1.2200000000000001E-2</v>
      </c>
      <c r="O25" s="217">
        <v>1.4029999999999999E-2</v>
      </c>
      <c r="P25" s="217">
        <v>0</v>
      </c>
      <c r="Q25" s="217">
        <v>0</v>
      </c>
      <c r="R25" s="218" t="s">
        <v>134</v>
      </c>
      <c r="S25" s="218" t="s">
        <v>111</v>
      </c>
      <c r="T25" s="218" t="s">
        <v>111</v>
      </c>
      <c r="U25" s="218">
        <v>0</v>
      </c>
      <c r="V25" s="218">
        <v>0</v>
      </c>
      <c r="W25" s="218"/>
      <c r="X25" s="218" t="s">
        <v>135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136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15"/>
      <c r="B26" s="216"/>
      <c r="C26" s="244" t="s">
        <v>142</v>
      </c>
      <c r="D26" s="219"/>
      <c r="E26" s="220">
        <v>1.1499999999999999</v>
      </c>
      <c r="F26" s="218"/>
      <c r="G26" s="218"/>
      <c r="H26" s="218"/>
      <c r="I26" s="218"/>
      <c r="J26" s="218"/>
      <c r="K26" s="218"/>
      <c r="L26" s="218"/>
      <c r="M26" s="218"/>
      <c r="N26" s="217"/>
      <c r="O26" s="217"/>
      <c r="P26" s="217"/>
      <c r="Q26" s="217"/>
      <c r="R26" s="218"/>
      <c r="S26" s="218"/>
      <c r="T26" s="218"/>
      <c r="U26" s="218"/>
      <c r="V26" s="218"/>
      <c r="W26" s="218"/>
      <c r="X26" s="218"/>
      <c r="Y26" s="212"/>
      <c r="Z26" s="212"/>
      <c r="AA26" s="212"/>
      <c r="AB26" s="212"/>
      <c r="AC26" s="212"/>
      <c r="AD26" s="212"/>
      <c r="AE26" s="212"/>
      <c r="AF26" s="212"/>
      <c r="AG26" s="212" t="s">
        <v>119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23" t="s">
        <v>106</v>
      </c>
      <c r="B27" s="224" t="s">
        <v>77</v>
      </c>
      <c r="C27" s="241" t="s">
        <v>78</v>
      </c>
      <c r="D27" s="225"/>
      <c r="E27" s="226"/>
      <c r="F27" s="227"/>
      <c r="G27" s="228">
        <f>SUM(G28:G30)</f>
        <v>0</v>
      </c>
      <c r="H27" s="222"/>
      <c r="I27" s="222">
        <v>27.95</v>
      </c>
      <c r="J27" s="222"/>
      <c r="K27" s="222">
        <v>2234.0500000000002</v>
      </c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AG27" t="s">
        <v>107</v>
      </c>
    </row>
    <row r="28" spans="1:60" ht="22.5" x14ac:dyDescent="0.2">
      <c r="A28" s="235">
        <v>12</v>
      </c>
      <c r="B28" s="236" t="s">
        <v>143</v>
      </c>
      <c r="C28" s="242" t="s">
        <v>144</v>
      </c>
      <c r="D28" s="237" t="s">
        <v>145</v>
      </c>
      <c r="E28" s="238">
        <v>1</v>
      </c>
      <c r="F28" s="239">
        <v>0</v>
      </c>
      <c r="G28" s="240">
        <f t="shared" ref="G28:G30" si="4">E28*F28</f>
        <v>0</v>
      </c>
      <c r="H28" s="218">
        <v>10.32</v>
      </c>
      <c r="I28" s="218">
        <v>10.32</v>
      </c>
      <c r="J28" s="218">
        <v>1347.68</v>
      </c>
      <c r="K28" s="218">
        <v>1347.68</v>
      </c>
      <c r="L28" s="218">
        <v>21</v>
      </c>
      <c r="M28" s="218">
        <v>1643.18</v>
      </c>
      <c r="N28" s="217">
        <v>5.4299999999999999E-3</v>
      </c>
      <c r="O28" s="217">
        <v>5.4299999999999999E-3</v>
      </c>
      <c r="P28" s="217">
        <v>0</v>
      </c>
      <c r="Q28" s="217">
        <v>0</v>
      </c>
      <c r="R28" s="218"/>
      <c r="S28" s="218" t="s">
        <v>111</v>
      </c>
      <c r="T28" s="218" t="s">
        <v>111</v>
      </c>
      <c r="U28" s="218">
        <v>2.7109999999999999</v>
      </c>
      <c r="V28" s="218">
        <v>2.7109999999999999</v>
      </c>
      <c r="W28" s="218"/>
      <c r="X28" s="218" t="s">
        <v>112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113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x14ac:dyDescent="0.2">
      <c r="A29" s="235">
        <v>13</v>
      </c>
      <c r="B29" s="236" t="s">
        <v>146</v>
      </c>
      <c r="C29" s="242" t="s">
        <v>147</v>
      </c>
      <c r="D29" s="237" t="s">
        <v>145</v>
      </c>
      <c r="E29" s="238">
        <v>1</v>
      </c>
      <c r="F29" s="239">
        <v>0</v>
      </c>
      <c r="G29" s="240">
        <f t="shared" si="4"/>
        <v>0</v>
      </c>
      <c r="H29" s="218">
        <v>6.76</v>
      </c>
      <c r="I29" s="218">
        <v>6.76</v>
      </c>
      <c r="J29" s="218">
        <v>283.24</v>
      </c>
      <c r="K29" s="218">
        <v>283.24</v>
      </c>
      <c r="L29" s="218">
        <v>21</v>
      </c>
      <c r="M29" s="218">
        <v>350.9</v>
      </c>
      <c r="N29" s="217">
        <v>3.9500000000000004E-3</v>
      </c>
      <c r="O29" s="217">
        <v>3.9500000000000004E-3</v>
      </c>
      <c r="P29" s="217">
        <v>0</v>
      </c>
      <c r="Q29" s="217">
        <v>0</v>
      </c>
      <c r="R29" s="218"/>
      <c r="S29" s="218" t="s">
        <v>111</v>
      </c>
      <c r="T29" s="218" t="s">
        <v>111</v>
      </c>
      <c r="U29" s="218">
        <v>0.55600000000000005</v>
      </c>
      <c r="V29" s="218">
        <v>0.55600000000000005</v>
      </c>
      <c r="W29" s="218"/>
      <c r="X29" s="218" t="s">
        <v>112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113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">
      <c r="A30" s="229">
        <v>14</v>
      </c>
      <c r="B30" s="230" t="s">
        <v>148</v>
      </c>
      <c r="C30" s="243" t="s">
        <v>149</v>
      </c>
      <c r="D30" s="231" t="s">
        <v>145</v>
      </c>
      <c r="E30" s="232">
        <v>1</v>
      </c>
      <c r="F30" s="233">
        <v>0</v>
      </c>
      <c r="G30" s="234">
        <f t="shared" si="4"/>
        <v>0</v>
      </c>
      <c r="H30" s="218">
        <v>10.87</v>
      </c>
      <c r="I30" s="218">
        <v>10.87</v>
      </c>
      <c r="J30" s="218">
        <v>603.13</v>
      </c>
      <c r="K30" s="218">
        <v>603.13</v>
      </c>
      <c r="L30" s="218">
        <v>21</v>
      </c>
      <c r="M30" s="218">
        <v>742.94</v>
      </c>
      <c r="N30" s="217">
        <v>5.6499999999999996E-3</v>
      </c>
      <c r="O30" s="217">
        <v>5.6499999999999996E-3</v>
      </c>
      <c r="P30" s="217">
        <v>0</v>
      </c>
      <c r="Q30" s="217">
        <v>0</v>
      </c>
      <c r="R30" s="218"/>
      <c r="S30" s="218" t="s">
        <v>111</v>
      </c>
      <c r="T30" s="218" t="s">
        <v>111</v>
      </c>
      <c r="U30" s="218">
        <v>1.204</v>
      </c>
      <c r="V30" s="218">
        <v>1.204</v>
      </c>
      <c r="W30" s="218"/>
      <c r="X30" s="218" t="s">
        <v>112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113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3"/>
      <c r="B31" s="4"/>
      <c r="C31" s="245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E31">
        <v>15</v>
      </c>
      <c r="AF31">
        <v>21</v>
      </c>
      <c r="AG31" t="s">
        <v>93</v>
      </c>
    </row>
    <row r="32" spans="1:60" x14ac:dyDescent="0.2">
      <c r="C32" s="246"/>
      <c r="D32" s="10"/>
      <c r="AG32" t="s">
        <v>150</v>
      </c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D.1.4.3 D.1.4.3.1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'D.1.4.3 D.1.4.3.1 Pol'!Názvy_tisku</vt:lpstr>
      <vt:lpstr>oadresa</vt:lpstr>
      <vt:lpstr>Stavba!Objednatel</vt:lpstr>
      <vt:lpstr>Stavba!Objekt</vt:lpstr>
      <vt:lpstr>'D.1.4.3 D.1.4.3.1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Forejt</dc:creator>
  <cp:lastModifiedBy>Rostislav Forejt</cp:lastModifiedBy>
  <cp:lastPrinted>2019-03-19T12:27:02Z</cp:lastPrinted>
  <dcterms:created xsi:type="dcterms:W3CDTF">2009-04-08T07:15:50Z</dcterms:created>
  <dcterms:modified xsi:type="dcterms:W3CDTF">2023-11-28T12:43:43Z</dcterms:modified>
</cp:coreProperties>
</file>